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35" windowHeight="8190" activeTab="0"/>
  </bookViews>
  <sheets>
    <sheet name="naloga 1" sheetId="1" r:id="rId1"/>
    <sheet name="naloga 2" sheetId="2" r:id="rId2"/>
    <sheet name="vaja1" sheetId="3" r:id="rId3"/>
    <sheet name="vaja2" sheetId="4" r:id="rId4"/>
    <sheet name="vaja3" sheetId="5" r:id="rId5"/>
    <sheet name="vaja4" sheetId="6" r:id="rId6"/>
    <sheet name="vaja5" sheetId="7" r:id="rId7"/>
    <sheet name="vaja6" sheetId="8" r:id="rId8"/>
    <sheet name="vaja7" sheetId="9" r:id="rId9"/>
    <sheet name="vaja7.1" sheetId="10" r:id="rId10"/>
    <sheet name="vaja7(R)" sheetId="11" r:id="rId11"/>
  </sheets>
  <definedNames>
    <definedName name="datum_danes">'vaja7(R)'!$C$24</definedName>
    <definedName name="št._dni_v_18_letih">'vaja7(R)'!$C$25</definedName>
  </definedNames>
  <calcPr fullCalcOnLoad="1"/>
</workbook>
</file>

<file path=xl/sharedStrings.xml><?xml version="1.0" encoding="utf-8"?>
<sst xmlns="http://schemas.openxmlformats.org/spreadsheetml/2006/main" count="128" uniqueCount="82">
  <si>
    <t>meni 1</t>
  </si>
  <si>
    <t>meni 2</t>
  </si>
  <si>
    <t>meni 3</t>
  </si>
  <si>
    <t>cena predjedi</t>
  </si>
  <si>
    <t>cena glavne jedi</t>
  </si>
  <si>
    <t>cena prikuhe</t>
  </si>
  <si>
    <t>skupaj</t>
  </si>
  <si>
    <t>cena</t>
  </si>
  <si>
    <t>kombinacija kosila</t>
  </si>
  <si>
    <t>frape</t>
  </si>
  <si>
    <t>a</t>
  </si>
  <si>
    <t>sladoled</t>
  </si>
  <si>
    <t>b</t>
  </si>
  <si>
    <t>sadje</t>
  </si>
  <si>
    <t>c</t>
  </si>
  <si>
    <t>čaj</t>
  </si>
  <si>
    <t>kava</t>
  </si>
  <si>
    <t>sok</t>
  </si>
  <si>
    <t>obrestna mera</t>
  </si>
  <si>
    <t>čas obrestovanja</t>
  </si>
  <si>
    <t>glavnica</t>
  </si>
  <si>
    <t>višina glavnice</t>
  </si>
  <si>
    <t>obresti</t>
  </si>
  <si>
    <t>prodajalec</t>
  </si>
  <si>
    <t>št. prodanih avtomobilov</t>
  </si>
  <si>
    <t>vrednost prodanih avtomobilov</t>
  </si>
  <si>
    <t>dodatni zaslužek</t>
  </si>
  <si>
    <t>Miha</t>
  </si>
  <si>
    <t>Dejan</t>
  </si>
  <si>
    <t>Jaka</t>
  </si>
  <si>
    <t>Maša</t>
  </si>
  <si>
    <t>Daša</t>
  </si>
  <si>
    <t>Leja</t>
  </si>
  <si>
    <t>Gabrijela</t>
  </si>
  <si>
    <t>Martin</t>
  </si>
  <si>
    <t>vrednost avtomobila</t>
  </si>
  <si>
    <t>kraj</t>
  </si>
  <si>
    <t>cena v EUR na osebo</t>
  </si>
  <si>
    <t>cena za vse skupaj</t>
  </si>
  <si>
    <t>cena v SIT za eno osebo</t>
  </si>
  <si>
    <t>cena v SIT za vse skupaj</t>
  </si>
  <si>
    <t>Mallorca</t>
  </si>
  <si>
    <t>Ibiza</t>
  </si>
  <si>
    <t>Kairo</t>
  </si>
  <si>
    <t>Neapelj</t>
  </si>
  <si>
    <t>tečaj EUR</t>
  </si>
  <si>
    <t>zap. št. člana</t>
  </si>
  <si>
    <t>višina</t>
  </si>
  <si>
    <t>znesek v SIT</t>
  </si>
  <si>
    <t>znesek v EUR</t>
  </si>
  <si>
    <t>starost dijakov</t>
  </si>
  <si>
    <t>ime</t>
  </si>
  <si>
    <t>starost v dnevih</t>
  </si>
  <si>
    <t>datum rojstva</t>
  </si>
  <si>
    <t>dan</t>
  </si>
  <si>
    <t>mesec</t>
  </si>
  <si>
    <t>leto</t>
  </si>
  <si>
    <t>dan v tednu</t>
  </si>
  <si>
    <t>polnoletnost</t>
  </si>
  <si>
    <t>številka</t>
  </si>
  <si>
    <t>Alenka</t>
  </si>
  <si>
    <t>Borut</t>
  </si>
  <si>
    <t>Jani</t>
  </si>
  <si>
    <t>Igor</t>
  </si>
  <si>
    <t>Mojca</t>
  </si>
  <si>
    <t>Luka</t>
  </si>
  <si>
    <t>Andrej</t>
  </si>
  <si>
    <t>Anja</t>
  </si>
  <si>
    <t>datum danes</t>
  </si>
  <si>
    <t>št. dni v 18 letih</t>
  </si>
  <si>
    <t>št. dijakov, rojenih v petek</t>
  </si>
  <si>
    <t>št. dijakov, rojenih v decembru</t>
  </si>
  <si>
    <t>št. polnoletnih dijakov</t>
  </si>
  <si>
    <t>izdelek</t>
  </si>
  <si>
    <t>cena v EUR</t>
  </si>
  <si>
    <t>cena v SIT</t>
  </si>
  <si>
    <t>monitor Acer</t>
  </si>
  <si>
    <t>monitor LG</t>
  </si>
  <si>
    <t>monitor Samsung</t>
  </si>
  <si>
    <t>najvišja cena</t>
  </si>
  <si>
    <t>najnižja cena</t>
  </si>
  <si>
    <t>povprečna cena</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</si>
</sst>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424]d\.\ mmmm\ yyyy"/>
    <numFmt numFmtId="165" formatCode="[$-F400]h:mm:ss\ AM/PM"/>
  </numFmts>
  <fonts count="40">
    <font>
      <sz val="10"/>
      <name val="Arial CE"/>
      <family val="0"/>
    </font>
    <font>
      <sz val="8"/>
      <name val="Arial CE"/>
      <family val="0"/>
    </font>
    <font>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58">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2" fillId="0" borderId="0" xfId="40">
      <alignment/>
      <protection/>
    </xf>
    <xf numFmtId="0" fontId="2" fillId="34" borderId="0" xfId="40" applyFill="1">
      <alignment/>
      <protection/>
    </xf>
    <xf numFmtId="0" fontId="2" fillId="0" borderId="0" xfId="40" applyFill="1">
      <alignment/>
      <protection/>
    </xf>
    <xf numFmtId="0" fontId="2" fillId="33" borderId="10" xfId="40" applyFill="1" applyBorder="1" applyAlignment="1">
      <alignment horizontal="center"/>
      <protection/>
    </xf>
    <xf numFmtId="0" fontId="2" fillId="33" borderId="10" xfId="40" applyFill="1" applyBorder="1" applyAlignment="1">
      <alignment horizontal="center" wrapText="1"/>
      <protection/>
    </xf>
    <xf numFmtId="0" fontId="2" fillId="0" borderId="0" xfId="40" applyAlignment="1">
      <alignment horizontal="center"/>
      <protection/>
    </xf>
    <xf numFmtId="0" fontId="2" fillId="33" borderId="10" xfId="40" applyFill="1" applyBorder="1">
      <alignment/>
      <protection/>
    </xf>
    <xf numFmtId="4" fontId="2" fillId="34" borderId="10" xfId="40" applyNumberFormat="1" applyFill="1" applyBorder="1">
      <alignment/>
      <protection/>
    </xf>
    <xf numFmtId="0" fontId="2" fillId="35" borderId="10" xfId="40" applyFill="1" applyBorder="1">
      <alignment/>
      <protection/>
    </xf>
    <xf numFmtId="0" fontId="2" fillId="33" borderId="0" xfId="40" applyFill="1">
      <alignment/>
      <protection/>
    </xf>
    <xf numFmtId="0" fontId="2" fillId="33" borderId="0" xfId="40" applyFill="1" applyAlignment="1">
      <alignment wrapText="1"/>
      <protection/>
    </xf>
    <xf numFmtId="0" fontId="2" fillId="35" borderId="0" xfId="40" applyFill="1">
      <alignment/>
      <protection/>
    </xf>
    <xf numFmtId="0" fontId="2" fillId="0" borderId="0" xfId="40" applyAlignment="1">
      <alignment horizontal="center" wrapText="1"/>
      <protection/>
    </xf>
    <xf numFmtId="0" fontId="2" fillId="0" borderId="0" xfId="41">
      <alignment/>
      <protection/>
    </xf>
    <xf numFmtId="0" fontId="2" fillId="34" borderId="0" xfId="41" applyFill="1">
      <alignment/>
      <protection/>
    </xf>
    <xf numFmtId="0" fontId="2" fillId="33" borderId="0" xfId="41" applyFill="1">
      <alignment/>
      <protection/>
    </xf>
    <xf numFmtId="0" fontId="2" fillId="34" borderId="10" xfId="41" applyFill="1" applyBorder="1">
      <alignment/>
      <protection/>
    </xf>
    <xf numFmtId="0" fontId="2" fillId="35" borderId="10" xfId="41" applyFill="1" applyBorder="1">
      <alignment/>
      <protection/>
    </xf>
    <xf numFmtId="0" fontId="2" fillId="0" borderId="0" xfId="42">
      <alignment/>
      <protection/>
    </xf>
    <xf numFmtId="0" fontId="2" fillId="33" borderId="10" xfId="42" applyFill="1" applyBorder="1" applyAlignment="1">
      <alignment horizontal="center"/>
      <protection/>
    </xf>
    <xf numFmtId="0" fontId="2" fillId="33" borderId="10" xfId="42" applyFill="1" applyBorder="1">
      <alignment/>
      <protection/>
    </xf>
    <xf numFmtId="0" fontId="2" fillId="34" borderId="10" xfId="42" applyFill="1" applyBorder="1">
      <alignment/>
      <protection/>
    </xf>
    <xf numFmtId="0" fontId="2" fillId="35" borderId="10" xfId="42" applyFill="1" applyBorder="1">
      <alignment/>
      <protection/>
    </xf>
    <xf numFmtId="0" fontId="2" fillId="33" borderId="0" xfId="42" applyFill="1">
      <alignment/>
      <protection/>
    </xf>
    <xf numFmtId="0" fontId="2" fillId="34" borderId="0" xfId="42" applyFill="1">
      <alignment/>
      <protection/>
    </xf>
    <xf numFmtId="0" fontId="2" fillId="0" borderId="0" xfId="43">
      <alignment/>
      <protection/>
    </xf>
    <xf numFmtId="0" fontId="2" fillId="33" borderId="10" xfId="43" applyFill="1" applyBorder="1" applyAlignment="1">
      <alignment horizontal="center"/>
      <protection/>
    </xf>
    <xf numFmtId="0" fontId="2" fillId="33" borderId="10" xfId="43" applyFill="1" applyBorder="1">
      <alignment/>
      <protection/>
    </xf>
    <xf numFmtId="0" fontId="2" fillId="35" borderId="10" xfId="43" applyFill="1" applyBorder="1">
      <alignment/>
      <protection/>
    </xf>
    <xf numFmtId="14" fontId="2" fillId="34" borderId="10" xfId="43" applyNumberFormat="1" applyFill="1" applyBorder="1">
      <alignment/>
      <protection/>
    </xf>
    <xf numFmtId="0" fontId="2" fillId="34" borderId="10" xfId="43" applyFill="1" applyBorder="1">
      <alignment/>
      <protection/>
    </xf>
    <xf numFmtId="0" fontId="2" fillId="33" borderId="0" xfId="43" applyFill="1">
      <alignment/>
      <protection/>
    </xf>
    <xf numFmtId="14" fontId="2" fillId="34" borderId="0" xfId="43" applyNumberFormat="1" applyFill="1">
      <alignment/>
      <protection/>
    </xf>
    <xf numFmtId="0" fontId="2" fillId="35" borderId="0" xfId="43" applyFill="1">
      <alignment/>
      <protection/>
    </xf>
    <xf numFmtId="14" fontId="2" fillId="0" borderId="0" xfId="43" applyNumberFormat="1">
      <alignment/>
      <protection/>
    </xf>
    <xf numFmtId="0" fontId="2" fillId="0" borderId="10" xfId="44" applyBorder="1">
      <alignment/>
      <protection/>
    </xf>
    <xf numFmtId="0" fontId="2" fillId="0" borderId="0" xfId="44">
      <alignment/>
      <protection/>
    </xf>
    <xf numFmtId="0" fontId="2" fillId="35" borderId="10" xfId="44" applyFill="1" applyBorder="1">
      <alignment/>
      <protection/>
    </xf>
    <xf numFmtId="14" fontId="2" fillId="35" borderId="0" xfId="42" applyNumberFormat="1" applyFill="1">
      <alignment/>
      <protection/>
    </xf>
    <xf numFmtId="14" fontId="2" fillId="0" borderId="0" xfId="42" applyNumberFormat="1">
      <alignment/>
      <protection/>
    </xf>
    <xf numFmtId="14" fontId="2" fillId="35" borderId="10" xfId="42" applyNumberFormat="1" applyFill="1" applyBorder="1">
      <alignment/>
      <protection/>
    </xf>
    <xf numFmtId="0" fontId="2" fillId="0" borderId="0" xfId="42" applyAlignment="1">
      <alignment horizontal="center"/>
      <protection/>
    </xf>
    <xf numFmtId="0" fontId="2" fillId="33" borderId="10" xfId="42" applyFill="1" applyBorder="1" applyAlignment="1">
      <alignment horizontal="center" vertical="center"/>
      <protection/>
    </xf>
    <xf numFmtId="0" fontId="2" fillId="33" borderId="10" xfId="42" applyFill="1" applyBorder="1" applyAlignment="1">
      <alignment horizontal="center"/>
      <protection/>
    </xf>
    <xf numFmtId="0" fontId="2" fillId="33" borderId="11" xfId="42" applyFill="1" applyBorder="1" applyAlignment="1">
      <alignment horizontal="center" vertical="center"/>
      <protection/>
    </xf>
    <xf numFmtId="0" fontId="2" fillId="33" borderId="12" xfId="42" applyFill="1" applyBorder="1" applyAlignment="1">
      <alignment horizontal="center" vertical="center"/>
      <protection/>
    </xf>
    <xf numFmtId="0" fontId="2" fillId="33" borderId="10" xfId="42" applyFill="1" applyBorder="1" applyAlignment="1">
      <alignment horizontal="center" vertical="center" wrapText="1"/>
      <protection/>
    </xf>
    <xf numFmtId="0" fontId="2" fillId="0" borderId="0" xfId="43" applyAlignment="1">
      <alignment horizontal="left"/>
      <protection/>
    </xf>
    <xf numFmtId="0" fontId="2" fillId="33" borderId="10" xfId="43" applyFill="1" applyBorder="1" applyAlignment="1">
      <alignment horizontal="center" vertical="center"/>
      <protection/>
    </xf>
    <xf numFmtId="0" fontId="2" fillId="33" borderId="10" xfId="43" applyFill="1" applyBorder="1" applyAlignment="1">
      <alignment horizontal="center" vertical="center" wrapText="1"/>
      <protection/>
    </xf>
    <xf numFmtId="0" fontId="2" fillId="0" borderId="0" xfId="43" applyAlignment="1">
      <alignment horizontal="center"/>
      <protection/>
    </xf>
    <xf numFmtId="0" fontId="2" fillId="33" borderId="10" xfId="43" applyFill="1" applyBorder="1" applyAlignment="1">
      <alignment horizontal="center"/>
      <protection/>
    </xf>
    <xf numFmtId="0" fontId="2" fillId="33" borderId="11" xfId="43" applyFill="1" applyBorder="1" applyAlignment="1">
      <alignment horizontal="center" vertical="center"/>
      <protection/>
    </xf>
    <xf numFmtId="0" fontId="2" fillId="33" borderId="12" xfId="43" applyFill="1" applyBorder="1" applyAlignment="1">
      <alignment horizontal="center" vertical="center"/>
      <protection/>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12 - relativno in absolutno naslavljaje celic" xfId="40"/>
    <cellStyle name="Navadno_15 - ponavljanje" xfId="41"/>
    <cellStyle name="Navadno_35 - ponavljanje" xfId="42"/>
    <cellStyle name="Navadno_35 - ponavljanje - reseno" xfId="43"/>
    <cellStyle name="Navadno_skupinaA" xfId="44"/>
    <cellStyle name="Nevtralno"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19050</xdr:rowOff>
    </xdr:from>
    <xdr:to>
      <xdr:col>7</xdr:col>
      <xdr:colOff>409575</xdr:colOff>
      <xdr:row>5</xdr:row>
      <xdr:rowOff>38100</xdr:rowOff>
    </xdr:to>
    <xdr:sp>
      <xdr:nvSpPr>
        <xdr:cNvPr id="1" name="Text Box 1"/>
        <xdr:cNvSpPr txBox="1">
          <a:spLocks noChangeArrowheads="1"/>
        </xdr:cNvSpPr>
      </xdr:nvSpPr>
      <xdr:spPr>
        <a:xfrm>
          <a:off x="1162050" y="342900"/>
          <a:ext cx="438150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Gasilsko društvo ima 120 članov. Vsak član je od prejšnjega večji za 0,5 cm. Koliko meri najvišji član, če najmanjši meri 1,50 metra?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9525</xdr:rowOff>
    </xdr:from>
    <xdr:to>
      <xdr:col>9</xdr:col>
      <xdr:colOff>161925</xdr:colOff>
      <xdr:row>5</xdr:row>
      <xdr:rowOff>9525</xdr:rowOff>
    </xdr:to>
    <xdr:sp>
      <xdr:nvSpPr>
        <xdr:cNvPr id="1" name="Text Box 1"/>
        <xdr:cNvSpPr txBox="1">
          <a:spLocks noChangeArrowheads="1"/>
        </xdr:cNvSpPr>
      </xdr:nvSpPr>
      <xdr:spPr>
        <a:xfrm>
          <a:off x="571500" y="171450"/>
          <a:ext cx="6400800"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Podana je starost dijakov na današnji dan (v dnevih). Med njimi bi radi poiskali tista dekleta in fante, ki bi lahko ustanovili svoje podjetje. Eden izmed predpogojev seveda je, da so polnoletni.</a:t>
          </a:r>
        </a:p>
      </xdr:txBody>
    </xdr:sp>
    <xdr:clientData/>
  </xdr:twoCellAnchor>
  <xdr:twoCellAnchor>
    <xdr:from>
      <xdr:col>10</xdr:col>
      <xdr:colOff>381000</xdr:colOff>
      <xdr:row>3</xdr:row>
      <xdr:rowOff>38100</xdr:rowOff>
    </xdr:from>
    <xdr:to>
      <xdr:col>14</xdr:col>
      <xdr:colOff>200025</xdr:colOff>
      <xdr:row>18</xdr:row>
      <xdr:rowOff>123825</xdr:rowOff>
    </xdr:to>
    <xdr:sp>
      <xdr:nvSpPr>
        <xdr:cNvPr id="2" name="Text Box 2"/>
        <xdr:cNvSpPr txBox="1">
          <a:spLocks noChangeArrowheads="1"/>
        </xdr:cNvSpPr>
      </xdr:nvSpPr>
      <xdr:spPr>
        <a:xfrm>
          <a:off x="8029575" y="523875"/>
          <a:ext cx="2600325" cy="251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Izračunaj datum rojstva vsakega dijaka.
</a:t>
          </a:r>
          <a:r>
            <a:rPr lang="en-US" cap="none" sz="1000" b="0" i="0" u="none" baseline="0">
              <a:solidFill>
                <a:srgbClr val="000000"/>
              </a:solidFill>
              <a:latin typeface="Arial"/>
              <a:ea typeface="Arial"/>
              <a:cs typeface="Arial"/>
            </a:rPr>
            <a:t>2. S pomočjo ustreznih funkcij izpiši dan rojstva v mesecu, mesec v letu in leto rojstva.
</a:t>
          </a:r>
          <a:r>
            <a:rPr lang="en-US" cap="none" sz="1000" b="0" i="0" u="none" baseline="0">
              <a:solidFill>
                <a:srgbClr val="000000"/>
              </a:solidFill>
              <a:latin typeface="Arial"/>
              <a:ea typeface="Arial"/>
              <a:cs typeface="Arial"/>
            </a:rPr>
            <a:t>3. S pomočjo ustreznih funkcij izpiši, katerega dne (št. in ime dneva) so bili dijaki rojeni.
</a:t>
          </a:r>
          <a:r>
            <a:rPr lang="en-US" cap="none" sz="1000" b="0" i="0" u="none" baseline="0">
              <a:solidFill>
                <a:srgbClr val="000000"/>
              </a:solidFill>
              <a:latin typeface="Arial"/>
              <a:ea typeface="Arial"/>
              <a:cs typeface="Arial"/>
            </a:rPr>
            <a:t>4. S pomočjo IF funkcije ugotovi, če gre za polnoletne dijake (DA, NE)
</a:t>
          </a:r>
          <a:r>
            <a:rPr lang="en-US" cap="none" sz="1000" b="0" i="0" u="none" baseline="0">
              <a:solidFill>
                <a:srgbClr val="000000"/>
              </a:solidFill>
              <a:latin typeface="Arial"/>
              <a:ea typeface="Arial"/>
              <a:cs typeface="Arial"/>
            </a:rPr>
            <a:t>5. S pomočjo funkcije COUNTIF izpiši število dijakov, rojenih v petek; št. dijakov, rojenih v mesecu decembru; število polnoletnih dijakov.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xdr:row>
      <xdr:rowOff>133350</xdr:rowOff>
    </xdr:from>
    <xdr:to>
      <xdr:col>7</xdr:col>
      <xdr:colOff>361950</xdr:colOff>
      <xdr:row>14</xdr:row>
      <xdr:rowOff>0</xdr:rowOff>
    </xdr:to>
    <xdr:sp>
      <xdr:nvSpPr>
        <xdr:cNvPr id="1" name="Text Box 1"/>
        <xdr:cNvSpPr txBox="1">
          <a:spLocks noChangeArrowheads="1"/>
        </xdr:cNvSpPr>
      </xdr:nvSpPr>
      <xdr:spPr>
        <a:xfrm>
          <a:off x="1190625" y="295275"/>
          <a:ext cx="3971925" cy="19716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Nalogo reši s samodejnim zapolnjevanjem!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Zapiši:
</a:t>
          </a:r>
          <a:r>
            <a:rPr lang="en-US" cap="none" sz="1000" b="0" i="0" u="none" baseline="0">
              <a:solidFill>
                <a:srgbClr val="000000"/>
              </a:solidFill>
              <a:latin typeface="Arial CE"/>
              <a:ea typeface="Arial CE"/>
              <a:cs typeface="Arial CE"/>
            </a:rPr>
            <a:t>A stolpec: izmenično 10-krat besedi pes in mačka
</a:t>
          </a:r>
          <a:r>
            <a:rPr lang="en-US" cap="none" sz="1000" b="0" i="0" u="none" baseline="0">
              <a:solidFill>
                <a:srgbClr val="000000"/>
              </a:solidFill>
              <a:latin typeface="Arial CE"/>
              <a:ea typeface="Arial CE"/>
              <a:cs typeface="Arial CE"/>
            </a:rPr>
            <a:t>B stolpec: 20-krat besedo 1. Vaja
</a:t>
          </a:r>
          <a:r>
            <a:rPr lang="en-US" cap="none" sz="1000" b="0" i="0" u="none" baseline="0">
              <a:solidFill>
                <a:srgbClr val="000000"/>
              </a:solidFill>
              <a:latin typeface="Arial CE"/>
              <a:ea typeface="Arial CE"/>
              <a:cs typeface="Arial CE"/>
            </a:rPr>
            <a:t>C stolpec: štej od -10 do 20
</a:t>
          </a:r>
          <a:r>
            <a:rPr lang="en-US" cap="none" sz="1000" b="0" i="0" u="none" baseline="0">
              <a:solidFill>
                <a:srgbClr val="000000"/>
              </a:solidFill>
              <a:latin typeface="Arial CE"/>
              <a:ea typeface="Arial CE"/>
              <a:cs typeface="Arial CE"/>
            </a:rPr>
            <a:t>D stolpec: mesece v letu
</a:t>
          </a:r>
          <a:r>
            <a:rPr lang="en-US" cap="none" sz="1000" b="0" i="0" u="none" baseline="0">
              <a:solidFill>
                <a:srgbClr val="000000"/>
              </a:solidFill>
              <a:latin typeface="Arial CE"/>
              <a:ea typeface="Arial CE"/>
              <a:cs typeface="Arial CE"/>
            </a:rPr>
            <a:t>E stolpec: dneve v tednu
</a:t>
          </a:r>
          <a:r>
            <a:rPr lang="en-US" cap="none" sz="1000" b="0" i="0" u="none" baseline="0">
              <a:solidFill>
                <a:srgbClr val="000000"/>
              </a:solidFill>
              <a:latin typeface="Arial CE"/>
              <a:ea typeface="Arial CE"/>
              <a:cs typeface="Arial CE"/>
            </a:rPr>
            <a:t>F stolpec: liha števila od 5 do 23
</a:t>
          </a:r>
          <a:r>
            <a:rPr lang="en-US" cap="none" sz="1000" b="0" i="0" u="none" baseline="0">
              <a:solidFill>
                <a:srgbClr val="000000"/>
              </a:solidFill>
              <a:latin typeface="Arial CE"/>
              <a:ea typeface="Arial CE"/>
              <a:cs typeface="Arial CE"/>
            </a:rPr>
            <a:t>G stolpec: zaporedne vaje od 34 do 12 - 34. vaja, 33. vaja, ...
</a:t>
          </a:r>
          <a:r>
            <a:rPr lang="en-US" cap="none" sz="1000" b="0" i="0" u="none" baseline="0">
              <a:solidFill>
                <a:srgbClr val="000000"/>
              </a:solidFill>
              <a:latin typeface="Arial CE"/>
              <a:ea typeface="Arial CE"/>
              <a:cs typeface="Arial CE"/>
            </a:rPr>
            <a:t>H stolpec: ure v dnevu od 7:30 do 12:30
</a:t>
          </a:r>
          <a:r>
            <a:rPr lang="en-US" cap="none" sz="1000" b="0" i="0" u="none" baseline="0">
              <a:solidFill>
                <a:srgbClr val="000000"/>
              </a:solidFill>
              <a:latin typeface="Arial CE"/>
              <a:ea typeface="Arial CE"/>
              <a:cs typeface="Arial CE"/>
            </a:rPr>
            <a:t>I stolpec: štej od 8,0 do 13,0 po 0,25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142875</xdr:rowOff>
    </xdr:from>
    <xdr:to>
      <xdr:col>7</xdr:col>
      <xdr:colOff>19050</xdr:colOff>
      <xdr:row>5</xdr:row>
      <xdr:rowOff>95250</xdr:rowOff>
    </xdr:to>
    <xdr:sp>
      <xdr:nvSpPr>
        <xdr:cNvPr id="1" name="Text Box 1"/>
        <xdr:cNvSpPr txBox="1">
          <a:spLocks noChangeArrowheads="1"/>
        </xdr:cNvSpPr>
      </xdr:nvSpPr>
      <xdr:spPr>
        <a:xfrm>
          <a:off x="809625" y="304800"/>
          <a:ext cx="4991100" cy="600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Spodaj so navedene cene predjedi, glavne jedi in prikuhe za 3 različne menije. Izračunaj, koliko stane posamezen meni.</a:t>
          </a:r>
        </a:p>
      </xdr:txBody>
    </xdr:sp>
    <xdr:clientData/>
  </xdr:twoCellAnchor>
  <xdr:twoCellAnchor>
    <xdr:from>
      <xdr:col>1</xdr:col>
      <xdr:colOff>161925</xdr:colOff>
      <xdr:row>16</xdr:row>
      <xdr:rowOff>76200</xdr:rowOff>
    </xdr:from>
    <xdr:to>
      <xdr:col>5</xdr:col>
      <xdr:colOff>152400</xdr:colOff>
      <xdr:row>23</xdr:row>
      <xdr:rowOff>114300</xdr:rowOff>
    </xdr:to>
    <xdr:sp>
      <xdr:nvSpPr>
        <xdr:cNvPr id="2" name="Text Box 2"/>
        <xdr:cNvSpPr txBox="1">
          <a:spLocks noChangeArrowheads="1"/>
        </xdr:cNvSpPr>
      </xdr:nvSpPr>
      <xdr:spPr>
        <a:xfrm>
          <a:off x="847725" y="2667000"/>
          <a:ext cx="3124200" cy="11715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Izračunaj, koliko bi plačal za kosilo, če bi si izbral naslednje kombinacije kosila: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a) meni 1, frape in kava
</a:t>
          </a:r>
          <a:r>
            <a:rPr lang="en-US" cap="none" sz="1000" b="0" i="0" u="none" baseline="0">
              <a:solidFill>
                <a:srgbClr val="000000"/>
              </a:solidFill>
              <a:latin typeface="Arial CE"/>
              <a:ea typeface="Arial CE"/>
              <a:cs typeface="Arial CE"/>
            </a:rPr>
            <a:t>b) meni 2, sladoled in sok
</a:t>
          </a:r>
          <a:r>
            <a:rPr lang="en-US" cap="none" sz="1000" b="0" i="0" u="none" baseline="0">
              <a:solidFill>
                <a:srgbClr val="000000"/>
              </a:solidFill>
              <a:latin typeface="Arial CE"/>
              <a:ea typeface="Arial CE"/>
              <a:cs typeface="Arial CE"/>
            </a:rPr>
            <a:t>c) meni 3, sadje in sok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xdr:row>
      <xdr:rowOff>85725</xdr:rowOff>
    </xdr:from>
    <xdr:to>
      <xdr:col>6</xdr:col>
      <xdr:colOff>533400</xdr:colOff>
      <xdr:row>5</xdr:row>
      <xdr:rowOff>76200</xdr:rowOff>
    </xdr:to>
    <xdr:sp>
      <xdr:nvSpPr>
        <xdr:cNvPr id="1" name="Text Box 1"/>
        <xdr:cNvSpPr txBox="1">
          <a:spLocks noChangeArrowheads="1"/>
        </xdr:cNvSpPr>
      </xdr:nvSpPr>
      <xdr:spPr>
        <a:xfrm>
          <a:off x="514350" y="247650"/>
          <a:ext cx="4657725" cy="6381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Preračunaj spodnje zneske tako, da dobiš zneske v EUR.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57150</xdr:rowOff>
    </xdr:from>
    <xdr:to>
      <xdr:col>9</xdr:col>
      <xdr:colOff>638175</xdr:colOff>
      <xdr:row>9</xdr:row>
      <xdr:rowOff>152400</xdr:rowOff>
    </xdr:to>
    <xdr:sp>
      <xdr:nvSpPr>
        <xdr:cNvPr id="1" name="Text Box 1"/>
        <xdr:cNvSpPr txBox="1">
          <a:spLocks noChangeArrowheads="1"/>
        </xdr:cNvSpPr>
      </xdr:nvSpPr>
      <xdr:spPr>
        <a:xfrm>
          <a:off x="1323975" y="57150"/>
          <a:ext cx="6486525" cy="1552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Podane imaš naslednje podatke:
</a:t>
          </a:r>
          <a:r>
            <a:rPr lang="en-US" cap="none" sz="1000" b="0" i="0" u="none" baseline="0">
              <a:solidFill>
                <a:srgbClr val="000000"/>
              </a:solidFill>
              <a:latin typeface="Arial"/>
              <a:ea typeface="Arial"/>
              <a:cs typeface="Arial"/>
            </a:rPr>
            <a:t>- tečaj EUR - 240 SIT
</a:t>
          </a:r>
          <a:r>
            <a:rPr lang="en-US" cap="none" sz="1000" b="0" i="0" u="none" baseline="0">
              <a:solidFill>
                <a:srgbClr val="000000"/>
              </a:solidFill>
              <a:latin typeface="Arial"/>
              <a:ea typeface="Arial"/>
              <a:cs typeface="Arial"/>
            </a:rPr>
            <a:t>- cene artiklov v EUR.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Izračunaj cene artiklov v SIT s pomočjo absolutnega naslavljanja celic - tipka F4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Izračunaj tudi najvišjo, najnižjo in povprečno ceno s pomočjo funkcij.
</a:t>
          </a:r>
          <a:r>
            <a:rPr lang="en-US" cap="none" sz="1000" b="0" i="0" u="none" baseline="0">
              <a:solidFill>
                <a:srgbClr val="000000"/>
              </a:solidFill>
              <a:latin typeface="Arial"/>
              <a:ea typeface="Arial"/>
              <a:cs typeface="Arial"/>
            </a:rPr>
            <a:t>Rešuj v oranžno pobarvane celice.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xdr:row>
      <xdr:rowOff>57150</xdr:rowOff>
    </xdr:from>
    <xdr:to>
      <xdr:col>8</xdr:col>
      <xdr:colOff>161925</xdr:colOff>
      <xdr:row>10</xdr:row>
      <xdr:rowOff>0</xdr:rowOff>
    </xdr:to>
    <xdr:sp>
      <xdr:nvSpPr>
        <xdr:cNvPr id="1" name="Text Box 1"/>
        <xdr:cNvSpPr txBox="1">
          <a:spLocks noChangeArrowheads="1"/>
        </xdr:cNvSpPr>
      </xdr:nvSpPr>
      <xdr:spPr>
        <a:xfrm>
          <a:off x="1971675" y="381000"/>
          <a:ext cx="4305300" cy="1238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Izračunaj obresti, ki nam jih bo prineslo 10 glavnic. Prva glavnica znaša 340.000,00 SIT, vsaka naslednja pa je za 10.000,00 SIT višja. Čas obrestovanja je 5 let, letna obrestna mera je 7,67 %.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formula za izračun: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obresti = glavnica * obrestna mera * št. let/100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76200</xdr:rowOff>
    </xdr:from>
    <xdr:to>
      <xdr:col>6</xdr:col>
      <xdr:colOff>352425</xdr:colOff>
      <xdr:row>9</xdr:row>
      <xdr:rowOff>47625</xdr:rowOff>
    </xdr:to>
    <xdr:sp>
      <xdr:nvSpPr>
        <xdr:cNvPr id="1" name="Text Box 1"/>
        <xdr:cNvSpPr txBox="1">
          <a:spLocks noChangeArrowheads="1"/>
        </xdr:cNvSpPr>
      </xdr:nvSpPr>
      <xdr:spPr>
        <a:xfrm>
          <a:off x="1066800" y="76200"/>
          <a:ext cx="4676775" cy="14287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 prodajalni avtomobilov Avto d. o. o. so prodajalci prodali spodaj navedene količine avtomobilov.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Izračunaj vrednost prodanih avtomobilov, če je en avtomobil vreden 2,345.355,00 SIT.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Koliko so dodatno zaslužili v preteklem mesecu, če je vsak dobil 2 % prodane vrednosti?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7</xdr:col>
      <xdr:colOff>390525</xdr:colOff>
      <xdr:row>12</xdr:row>
      <xdr:rowOff>19050</xdr:rowOff>
    </xdr:to>
    <xdr:sp>
      <xdr:nvSpPr>
        <xdr:cNvPr id="1" name="Text Box 1"/>
        <xdr:cNvSpPr txBox="1">
          <a:spLocks noChangeArrowheads="1"/>
        </xdr:cNvSpPr>
      </xdr:nvSpPr>
      <xdr:spPr>
        <a:xfrm>
          <a:off x="66675" y="57150"/>
          <a:ext cx="5419725" cy="1905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Bližajo se počitnice in tvoja družina se bo odpravila v toplejše kraje. Pregledala je ponudbo različnih turističnih agencij in dobila spodaj navedene podatke.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počitnice boste odšle 4 osebe za 5 dni.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Izračunaj, koliko vas bodo prišle počitnice v različnih krajih ter preračunaj, koliko vas bodo stale v SIT. Tečaj EUR je 239,801 SIT. Kje je najceneje? Odgovor napiši v celico I1.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Celico s tečajem EUR poimenuj!</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9525</xdr:rowOff>
    </xdr:from>
    <xdr:to>
      <xdr:col>9</xdr:col>
      <xdr:colOff>161925</xdr:colOff>
      <xdr:row>5</xdr:row>
      <xdr:rowOff>9525</xdr:rowOff>
    </xdr:to>
    <xdr:sp>
      <xdr:nvSpPr>
        <xdr:cNvPr id="1" name="Text Box 1"/>
        <xdr:cNvSpPr txBox="1">
          <a:spLocks noChangeArrowheads="1"/>
        </xdr:cNvSpPr>
      </xdr:nvSpPr>
      <xdr:spPr>
        <a:xfrm>
          <a:off x="571500" y="171450"/>
          <a:ext cx="6477000"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Podana je starost dijakov na današnji dan (v dnevih). Med njimi bi radi poiskali tista dekleta in fante, ki bi lahko ustanovili svoje podjetje. Eden izmed predpogojev seveda je, da so polnoletni.</a:t>
          </a:r>
        </a:p>
      </xdr:txBody>
    </xdr:sp>
    <xdr:clientData/>
  </xdr:twoCellAnchor>
  <xdr:twoCellAnchor>
    <xdr:from>
      <xdr:col>10</xdr:col>
      <xdr:colOff>361950</xdr:colOff>
      <xdr:row>1</xdr:row>
      <xdr:rowOff>133350</xdr:rowOff>
    </xdr:from>
    <xdr:to>
      <xdr:col>14</xdr:col>
      <xdr:colOff>171450</xdr:colOff>
      <xdr:row>17</xdr:row>
      <xdr:rowOff>57150</xdr:rowOff>
    </xdr:to>
    <xdr:sp>
      <xdr:nvSpPr>
        <xdr:cNvPr id="2" name="Text Box 2"/>
        <xdr:cNvSpPr txBox="1">
          <a:spLocks noChangeArrowheads="1"/>
        </xdr:cNvSpPr>
      </xdr:nvSpPr>
      <xdr:spPr>
        <a:xfrm>
          <a:off x="8086725" y="295275"/>
          <a:ext cx="2590800" cy="251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Izračunaj datum rojstva vsakega dijaka.
</a:t>
          </a:r>
          <a:r>
            <a:rPr lang="en-US" cap="none" sz="1000" b="0" i="0" u="none" baseline="0">
              <a:solidFill>
                <a:srgbClr val="000000"/>
              </a:solidFill>
              <a:latin typeface="Arial"/>
              <a:ea typeface="Arial"/>
              <a:cs typeface="Arial"/>
            </a:rPr>
            <a:t>2. S pomočjo ustreznih funkcij izpiši dan rojstva v mesecu, mesec v letu in leto rojstva.
</a:t>
          </a:r>
          <a:r>
            <a:rPr lang="en-US" cap="none" sz="1000" b="0" i="0" u="none" baseline="0">
              <a:solidFill>
                <a:srgbClr val="000000"/>
              </a:solidFill>
              <a:latin typeface="Arial"/>
              <a:ea typeface="Arial"/>
              <a:cs typeface="Arial"/>
            </a:rPr>
            <a:t>3. S pomočjo ustreznih funkcij izpiši, katerega dne (št. in ime dneva) so bili dijaki rojeni.
</a:t>
          </a:r>
          <a:r>
            <a:rPr lang="en-US" cap="none" sz="1000" b="0" i="0" u="none" baseline="0">
              <a:solidFill>
                <a:srgbClr val="000000"/>
              </a:solidFill>
              <a:latin typeface="Arial"/>
              <a:ea typeface="Arial"/>
              <a:cs typeface="Arial"/>
            </a:rPr>
            <a:t>4. S pomočjo IF funkcije ugotovi, če gre za polnoletne dijake (DA, NE)
</a:t>
          </a:r>
          <a:r>
            <a:rPr lang="en-US" cap="none" sz="1000" b="0" i="0" u="none" baseline="0">
              <a:solidFill>
                <a:srgbClr val="000000"/>
              </a:solidFill>
              <a:latin typeface="Arial"/>
              <a:ea typeface="Arial"/>
              <a:cs typeface="Arial"/>
            </a:rPr>
            <a:t>5. S pomočjo funkcije COUNTIF izpiši število dijakov, rojenih v petek; št. dijakov, rojenih v mesecu decembru; število polnoletnih dijakov.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9:B9"/>
  <sheetViews>
    <sheetView tabSelected="1" zoomScalePageLayoutView="0" workbookViewId="0" topLeftCell="A1">
      <selection activeCell="G28" sqref="G28"/>
    </sheetView>
  </sheetViews>
  <sheetFormatPr defaultColWidth="9.00390625" defaultRowHeight="12.75"/>
  <cols>
    <col min="1" max="1" width="12.625" style="17" customWidth="1"/>
    <col min="2" max="16384" width="9.125" style="17" customWidth="1"/>
  </cols>
  <sheetData>
    <row r="9" spans="1:2" ht="12.75">
      <c r="A9" s="17" t="s">
        <v>46</v>
      </c>
      <c r="B9" s="17" t="s">
        <v>47</v>
      </c>
    </row>
  </sheetData>
  <sheetProtection/>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B10:J26"/>
  <sheetViews>
    <sheetView zoomScalePageLayoutView="0" workbookViewId="0" topLeftCell="A1">
      <selection activeCell="G29" sqref="G29"/>
    </sheetView>
  </sheetViews>
  <sheetFormatPr defaultColWidth="9.00390625" defaultRowHeight="12.75"/>
  <cols>
    <col min="4" max="4" width="10.875" style="0" customWidth="1"/>
  </cols>
  <sheetData>
    <row r="10" spans="2:10" ht="12.75">
      <c r="B10" s="45" t="s">
        <v>50</v>
      </c>
      <c r="C10" s="45"/>
      <c r="D10" s="45"/>
      <c r="E10" s="45"/>
      <c r="F10" s="45"/>
      <c r="G10" s="45"/>
      <c r="H10" s="45"/>
      <c r="I10" s="45"/>
      <c r="J10" s="45"/>
    </row>
    <row r="11" spans="2:10" ht="12.75">
      <c r="B11" s="22"/>
      <c r="C11" s="22"/>
      <c r="D11" s="22"/>
      <c r="E11" s="22"/>
      <c r="F11" s="22"/>
      <c r="G11" s="22"/>
      <c r="H11" s="22"/>
      <c r="I11" s="22"/>
      <c r="J11" s="22"/>
    </row>
    <row r="12" spans="2:10" ht="12.75">
      <c r="B12" s="46" t="s">
        <v>51</v>
      </c>
      <c r="C12" s="50" t="s">
        <v>52</v>
      </c>
      <c r="D12" s="50" t="s">
        <v>53</v>
      </c>
      <c r="E12" s="46" t="s">
        <v>54</v>
      </c>
      <c r="F12" s="46" t="s">
        <v>55</v>
      </c>
      <c r="G12" s="46" t="s">
        <v>56</v>
      </c>
      <c r="H12" s="47" t="s">
        <v>57</v>
      </c>
      <c r="I12" s="47"/>
      <c r="J12" s="48" t="s">
        <v>58</v>
      </c>
    </row>
    <row r="13" spans="2:10" ht="12.75">
      <c r="B13" s="46"/>
      <c r="C13" s="50"/>
      <c r="D13" s="50"/>
      <c r="E13" s="46"/>
      <c r="F13" s="46"/>
      <c r="G13" s="46"/>
      <c r="H13" s="23" t="s">
        <v>59</v>
      </c>
      <c r="I13" s="23" t="s">
        <v>51</v>
      </c>
      <c r="J13" s="49"/>
    </row>
    <row r="14" spans="2:10" ht="12.75">
      <c r="B14" s="24" t="s">
        <v>60</v>
      </c>
      <c r="C14" s="25">
        <v>6350</v>
      </c>
      <c r="D14" s="44">
        <f>$C$24-C14</f>
        <v>32284</v>
      </c>
      <c r="E14" s="26"/>
      <c r="F14" s="26"/>
      <c r="G14" s="26"/>
      <c r="H14" s="26"/>
      <c r="I14" s="26"/>
      <c r="J14" s="26"/>
    </row>
    <row r="15" spans="2:10" ht="12.75">
      <c r="B15" s="24" t="s">
        <v>61</v>
      </c>
      <c r="C15" s="25">
        <v>6400</v>
      </c>
      <c r="D15" s="44">
        <f aca="true" t="shared" si="0" ref="D15:D21">$C$24-C15</f>
        <v>32234</v>
      </c>
      <c r="E15" s="26"/>
      <c r="F15" s="26"/>
      <c r="G15" s="26"/>
      <c r="H15" s="26"/>
      <c r="I15" s="26"/>
      <c r="J15" s="26"/>
    </row>
    <row r="16" spans="2:10" ht="12.75">
      <c r="B16" s="24" t="s">
        <v>62</v>
      </c>
      <c r="C16" s="25">
        <v>6450</v>
      </c>
      <c r="D16" s="44">
        <f t="shared" si="0"/>
        <v>32184</v>
      </c>
      <c r="E16" s="26"/>
      <c r="F16" s="26"/>
      <c r="G16" s="26"/>
      <c r="H16" s="26"/>
      <c r="I16" s="26"/>
      <c r="J16" s="26"/>
    </row>
    <row r="17" spans="2:10" ht="12.75">
      <c r="B17" s="24" t="s">
        <v>63</v>
      </c>
      <c r="C17" s="25">
        <v>6500</v>
      </c>
      <c r="D17" s="44">
        <f t="shared" si="0"/>
        <v>32134</v>
      </c>
      <c r="E17" s="26"/>
      <c r="F17" s="26"/>
      <c r="G17" s="26"/>
      <c r="H17" s="26"/>
      <c r="I17" s="26"/>
      <c r="J17" s="26"/>
    </row>
    <row r="18" spans="2:10" ht="12.75">
      <c r="B18" s="24" t="s">
        <v>64</v>
      </c>
      <c r="C18" s="25">
        <v>6550</v>
      </c>
      <c r="D18" s="44">
        <f t="shared" si="0"/>
        <v>32084</v>
      </c>
      <c r="E18" s="26"/>
      <c r="F18" s="26"/>
      <c r="G18" s="26"/>
      <c r="H18" s="26"/>
      <c r="I18" s="26"/>
      <c r="J18" s="26"/>
    </row>
    <row r="19" spans="2:10" ht="12.75">
      <c r="B19" s="24" t="s">
        <v>65</v>
      </c>
      <c r="C19" s="25">
        <v>6600</v>
      </c>
      <c r="D19" s="44">
        <f t="shared" si="0"/>
        <v>32034</v>
      </c>
      <c r="E19" s="26"/>
      <c r="F19" s="26"/>
      <c r="G19" s="26"/>
      <c r="H19" s="26"/>
      <c r="I19" s="26"/>
      <c r="J19" s="26"/>
    </row>
    <row r="20" spans="2:10" ht="12.75">
      <c r="B20" s="24" t="s">
        <v>66</v>
      </c>
      <c r="C20" s="25">
        <v>6650</v>
      </c>
      <c r="D20" s="44">
        <f t="shared" si="0"/>
        <v>31984</v>
      </c>
      <c r="E20" s="26"/>
      <c r="F20" s="26"/>
      <c r="G20" s="26"/>
      <c r="H20" s="26"/>
      <c r="I20" s="26"/>
      <c r="J20" s="26"/>
    </row>
    <row r="21" spans="2:10" ht="12.75">
      <c r="B21" s="24" t="s">
        <v>67</v>
      </c>
      <c r="C21" s="25">
        <v>6700</v>
      </c>
      <c r="D21" s="44">
        <f t="shared" si="0"/>
        <v>31934</v>
      </c>
      <c r="E21" s="26"/>
      <c r="F21" s="26"/>
      <c r="G21" s="26"/>
      <c r="H21" s="26"/>
      <c r="I21" s="26"/>
      <c r="J21" s="26"/>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27" t="s">
        <v>68</v>
      </c>
      <c r="C24" s="42">
        <f>DATE(2005,10,9)</f>
        <v>38634</v>
      </c>
      <c r="D24" s="43"/>
      <c r="E24" s="22"/>
      <c r="F24" s="22"/>
      <c r="G24" s="22"/>
      <c r="H24" s="22"/>
      <c r="I24" s="22"/>
      <c r="J24" s="22"/>
    </row>
    <row r="25" spans="2:10" ht="12.75">
      <c r="B25" s="27" t="s">
        <v>69</v>
      </c>
      <c r="C25" s="28">
        <v>6575</v>
      </c>
      <c r="D25" s="22"/>
      <c r="E25" s="22"/>
      <c r="F25" s="22"/>
      <c r="G25" s="22"/>
      <c r="H25" s="22"/>
      <c r="I25" s="22"/>
      <c r="J25" s="22"/>
    </row>
    <row r="26" spans="2:10" ht="12.75">
      <c r="B26" s="22"/>
      <c r="C26" s="22"/>
      <c r="D26" s="22"/>
      <c r="E26" s="22"/>
      <c r="F26" s="22"/>
      <c r="G26" s="22"/>
      <c r="H26" s="22"/>
      <c r="I26" s="22"/>
      <c r="J26" s="22"/>
    </row>
  </sheetData>
  <sheetProtection/>
  <mergeCells count="9">
    <mergeCell ref="B10:J10"/>
    <mergeCell ref="B12:B13"/>
    <mergeCell ref="C12:C13"/>
    <mergeCell ref="D12:D13"/>
    <mergeCell ref="E12:E13"/>
    <mergeCell ref="F12:F13"/>
    <mergeCell ref="G12:G13"/>
    <mergeCell ref="H12:I12"/>
    <mergeCell ref="J12:J13"/>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B10:J38"/>
  <sheetViews>
    <sheetView zoomScalePageLayoutView="0" workbookViewId="0" topLeftCell="A7">
      <selection activeCell="D14" sqref="D14"/>
    </sheetView>
  </sheetViews>
  <sheetFormatPr defaultColWidth="9.00390625" defaultRowHeight="12.75"/>
  <cols>
    <col min="1" max="1" width="9.125" style="29" customWidth="1"/>
    <col min="2" max="2" width="14.125" style="29" customWidth="1"/>
    <col min="3" max="3" width="9.125" style="29" customWidth="1"/>
    <col min="4" max="4" width="10.125" style="29" bestFit="1" customWidth="1"/>
    <col min="5" max="8" width="9.125" style="29" customWidth="1"/>
    <col min="9" max="9" width="10.375" style="29" customWidth="1"/>
    <col min="10" max="10" width="11.00390625" style="29" bestFit="1" customWidth="1"/>
    <col min="11" max="16384" width="9.125" style="29" customWidth="1"/>
  </cols>
  <sheetData>
    <row r="10" spans="2:10" ht="12.75">
      <c r="B10" s="54" t="s">
        <v>50</v>
      </c>
      <c r="C10" s="54"/>
      <c r="D10" s="54"/>
      <c r="E10" s="54"/>
      <c r="F10" s="54"/>
      <c r="G10" s="54"/>
      <c r="H10" s="54"/>
      <c r="I10" s="54"/>
      <c r="J10" s="54"/>
    </row>
    <row r="12" spans="2:10" ht="12.75">
      <c r="B12" s="52" t="s">
        <v>51</v>
      </c>
      <c r="C12" s="53" t="s">
        <v>52</v>
      </c>
      <c r="D12" s="53" t="s">
        <v>53</v>
      </c>
      <c r="E12" s="52" t="s">
        <v>54</v>
      </c>
      <c r="F12" s="52" t="s">
        <v>55</v>
      </c>
      <c r="G12" s="52" t="s">
        <v>56</v>
      </c>
      <c r="H12" s="55" t="s">
        <v>57</v>
      </c>
      <c r="I12" s="55"/>
      <c r="J12" s="56" t="s">
        <v>58</v>
      </c>
    </row>
    <row r="13" spans="2:10" ht="12.75">
      <c r="B13" s="52"/>
      <c r="C13" s="53"/>
      <c r="D13" s="53"/>
      <c r="E13" s="52"/>
      <c r="F13" s="52"/>
      <c r="G13" s="52"/>
      <c r="H13" s="30" t="s">
        <v>59</v>
      </c>
      <c r="I13" s="30" t="s">
        <v>51</v>
      </c>
      <c r="J13" s="57"/>
    </row>
    <row r="14" spans="2:10" ht="12.75">
      <c r="B14" s="31" t="s">
        <v>60</v>
      </c>
      <c r="C14" s="32">
        <v>6350</v>
      </c>
      <c r="D14" s="33">
        <f aca="true" t="shared" si="0" ref="D14:D21">datum_danes-C14</f>
        <v>34632</v>
      </c>
      <c r="E14" s="34">
        <f aca="true" t="shared" si="1" ref="E14:E21">DAY(D14)</f>
        <v>25</v>
      </c>
      <c r="F14" s="34">
        <f aca="true" t="shared" si="2" ref="F14:F21">MONTH(D14)</f>
        <v>10</v>
      </c>
      <c r="G14" s="34">
        <f aca="true" t="shared" si="3" ref="G14:G21">YEAR(D14)</f>
        <v>1994</v>
      </c>
      <c r="H14" s="34">
        <f aca="true" t="shared" si="4" ref="H14:H21">WEEKDAY(D14,2)</f>
        <v>2</v>
      </c>
      <c r="I14" s="34" t="str">
        <f aca="true" t="shared" si="5" ref="I14:I21">TEXT(H14,"dddd")</f>
        <v>ponedeljek</v>
      </c>
      <c r="J14" s="34" t="str">
        <f aca="true" t="shared" si="6" ref="J14:J21">IF(C14&gt;št._dni_v_18_letih,"samostojen","očkov")</f>
        <v>očkov</v>
      </c>
    </row>
    <row r="15" spans="2:10" ht="12.75">
      <c r="B15" s="31" t="s">
        <v>61</v>
      </c>
      <c r="C15" s="32">
        <v>6400</v>
      </c>
      <c r="D15" s="33">
        <f t="shared" si="0"/>
        <v>34582</v>
      </c>
      <c r="E15" s="34">
        <f t="shared" si="1"/>
        <v>5</v>
      </c>
      <c r="F15" s="34">
        <f t="shared" si="2"/>
        <v>9</v>
      </c>
      <c r="G15" s="34">
        <f t="shared" si="3"/>
        <v>1994</v>
      </c>
      <c r="H15" s="34">
        <f t="shared" si="4"/>
        <v>1</v>
      </c>
      <c r="I15" s="34" t="str">
        <f t="shared" si="5"/>
        <v>nedelja</v>
      </c>
      <c r="J15" s="34" t="str">
        <f t="shared" si="6"/>
        <v>očkov</v>
      </c>
    </row>
    <row r="16" spans="2:10" ht="12.75">
      <c r="B16" s="31" t="s">
        <v>62</v>
      </c>
      <c r="C16" s="32">
        <v>6450</v>
      </c>
      <c r="D16" s="33">
        <f t="shared" si="0"/>
        <v>34532</v>
      </c>
      <c r="E16" s="34">
        <f t="shared" si="1"/>
        <v>17</v>
      </c>
      <c r="F16" s="34">
        <f t="shared" si="2"/>
        <v>7</v>
      </c>
      <c r="G16" s="34">
        <f t="shared" si="3"/>
        <v>1994</v>
      </c>
      <c r="H16" s="34">
        <f t="shared" si="4"/>
        <v>7</v>
      </c>
      <c r="I16" s="34" t="str">
        <f t="shared" si="5"/>
        <v>sobota</v>
      </c>
      <c r="J16" s="34" t="str">
        <f t="shared" si="6"/>
        <v>očkov</v>
      </c>
    </row>
    <row r="17" spans="2:10" ht="12.75">
      <c r="B17" s="31" t="s">
        <v>63</v>
      </c>
      <c r="C17" s="32">
        <v>6500</v>
      </c>
      <c r="D17" s="33">
        <f t="shared" si="0"/>
        <v>34482</v>
      </c>
      <c r="E17" s="34">
        <f t="shared" si="1"/>
        <v>28</v>
      </c>
      <c r="F17" s="34">
        <f t="shared" si="2"/>
        <v>5</v>
      </c>
      <c r="G17" s="34">
        <f t="shared" si="3"/>
        <v>1994</v>
      </c>
      <c r="H17" s="34">
        <f t="shared" si="4"/>
        <v>6</v>
      </c>
      <c r="I17" s="34" t="str">
        <f t="shared" si="5"/>
        <v>petek</v>
      </c>
      <c r="J17" s="34" t="str">
        <f t="shared" si="6"/>
        <v>očkov</v>
      </c>
    </row>
    <row r="18" spans="2:10" ht="12.75">
      <c r="B18" s="31" t="s">
        <v>64</v>
      </c>
      <c r="C18" s="32">
        <v>6550</v>
      </c>
      <c r="D18" s="33">
        <f t="shared" si="0"/>
        <v>34432</v>
      </c>
      <c r="E18" s="34">
        <f t="shared" si="1"/>
        <v>8</v>
      </c>
      <c r="F18" s="34">
        <f t="shared" si="2"/>
        <v>4</v>
      </c>
      <c r="G18" s="34">
        <f t="shared" si="3"/>
        <v>1994</v>
      </c>
      <c r="H18" s="34">
        <f t="shared" si="4"/>
        <v>5</v>
      </c>
      <c r="I18" s="34" t="str">
        <f t="shared" si="5"/>
        <v>četrtek</v>
      </c>
      <c r="J18" s="34" t="str">
        <f t="shared" si="6"/>
        <v>očkov</v>
      </c>
    </row>
    <row r="19" spans="2:10" ht="12.75">
      <c r="B19" s="31" t="s">
        <v>65</v>
      </c>
      <c r="C19" s="32">
        <v>6600</v>
      </c>
      <c r="D19" s="33">
        <f t="shared" si="0"/>
        <v>34382</v>
      </c>
      <c r="E19" s="34">
        <f t="shared" si="1"/>
        <v>17</v>
      </c>
      <c r="F19" s="34">
        <f t="shared" si="2"/>
        <v>2</v>
      </c>
      <c r="G19" s="34">
        <f t="shared" si="3"/>
        <v>1994</v>
      </c>
      <c r="H19" s="34">
        <f t="shared" si="4"/>
        <v>4</v>
      </c>
      <c r="I19" s="34" t="str">
        <f t="shared" si="5"/>
        <v>sreda</v>
      </c>
      <c r="J19" s="34" t="str">
        <f t="shared" si="6"/>
        <v>samostojen</v>
      </c>
    </row>
    <row r="20" spans="2:10" ht="12.75">
      <c r="B20" s="31" t="s">
        <v>66</v>
      </c>
      <c r="C20" s="32">
        <v>6650</v>
      </c>
      <c r="D20" s="33">
        <f t="shared" si="0"/>
        <v>34332</v>
      </c>
      <c r="E20" s="34">
        <f t="shared" si="1"/>
        <v>29</v>
      </c>
      <c r="F20" s="34">
        <f t="shared" si="2"/>
        <v>12</v>
      </c>
      <c r="G20" s="34">
        <f t="shared" si="3"/>
        <v>1993</v>
      </c>
      <c r="H20" s="34">
        <f t="shared" si="4"/>
        <v>3</v>
      </c>
      <c r="I20" s="34" t="str">
        <f t="shared" si="5"/>
        <v>torek</v>
      </c>
      <c r="J20" s="34" t="str">
        <f t="shared" si="6"/>
        <v>samostojen</v>
      </c>
    </row>
    <row r="21" spans="2:10" ht="12.75">
      <c r="B21" s="31" t="s">
        <v>67</v>
      </c>
      <c r="C21" s="32">
        <v>6700</v>
      </c>
      <c r="D21" s="33">
        <f t="shared" si="0"/>
        <v>34282</v>
      </c>
      <c r="E21" s="34">
        <f t="shared" si="1"/>
        <v>9</v>
      </c>
      <c r="F21" s="34">
        <f t="shared" si="2"/>
        <v>11</v>
      </c>
      <c r="G21" s="34">
        <f t="shared" si="3"/>
        <v>1993</v>
      </c>
      <c r="H21" s="34">
        <f t="shared" si="4"/>
        <v>2</v>
      </c>
      <c r="I21" s="34" t="str">
        <f t="shared" si="5"/>
        <v>ponedeljek</v>
      </c>
      <c r="J21" s="34" t="str">
        <f t="shared" si="6"/>
        <v>samostojen</v>
      </c>
    </row>
    <row r="24" spans="2:8" ht="12.75">
      <c r="B24" s="35" t="s">
        <v>68</v>
      </c>
      <c r="C24" s="36">
        <f ca="1">TODAY()</f>
        <v>40982</v>
      </c>
      <c r="E24" s="51" t="s">
        <v>70</v>
      </c>
      <c r="F24" s="51"/>
      <c r="G24" s="51"/>
      <c r="H24" s="29">
        <f>COUNTIF(I14:I21,"petek")</f>
        <v>1</v>
      </c>
    </row>
    <row r="25" spans="2:8" ht="12.75">
      <c r="B25" s="35" t="s">
        <v>69</v>
      </c>
      <c r="C25" s="37">
        <v>6575</v>
      </c>
      <c r="E25" s="51" t="s">
        <v>71</v>
      </c>
      <c r="F25" s="51"/>
      <c r="G25" s="51"/>
      <c r="H25" s="29">
        <f>COUNTIF(F14:F21,12)</f>
        <v>1</v>
      </c>
    </row>
    <row r="26" spans="5:8" ht="12.75">
      <c r="E26" s="51" t="s">
        <v>72</v>
      </c>
      <c r="F26" s="51"/>
      <c r="G26" s="51"/>
      <c r="H26" s="29">
        <f>COUNTIF(J14:J21,"da")</f>
        <v>0</v>
      </c>
    </row>
    <row r="37" ht="12.75">
      <c r="C37" s="38"/>
    </row>
    <row r="38" ht="12.75">
      <c r="C38" s="38"/>
    </row>
  </sheetData>
  <sheetProtection/>
  <mergeCells count="12">
    <mergeCell ref="B10:J10"/>
    <mergeCell ref="E24:G24"/>
    <mergeCell ref="H12:I12"/>
    <mergeCell ref="J12:J13"/>
    <mergeCell ref="B12:B13"/>
    <mergeCell ref="C12:C13"/>
    <mergeCell ref="E25:G25"/>
    <mergeCell ref="E26:G26"/>
    <mergeCell ref="F12:F13"/>
    <mergeCell ref="G12:G13"/>
    <mergeCell ref="D12:D13"/>
    <mergeCell ref="E12:E13"/>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5">
      <selection activeCell="B24" sqref="B24"/>
    </sheetView>
  </sheetViews>
  <sheetFormatPr defaultColWidth="9.00390625" defaultRowHeight="12.75"/>
  <sheetData/>
  <sheetProtection/>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9:G35"/>
  <sheetViews>
    <sheetView zoomScale="115" zoomScaleNormal="115" zoomScalePageLayoutView="0" workbookViewId="0" topLeftCell="A14">
      <selection activeCell="F36" sqref="F36"/>
    </sheetView>
  </sheetViews>
  <sheetFormatPr defaultColWidth="9.00390625" defaultRowHeight="12.75"/>
  <cols>
    <col min="2" max="2" width="14.125" style="0" bestFit="1" customWidth="1"/>
    <col min="6" max="6" width="16.75390625" style="0" customWidth="1"/>
  </cols>
  <sheetData>
    <row r="9" spans="3:5" ht="12.75">
      <c r="C9" s="1" t="s">
        <v>0</v>
      </c>
      <c r="D9" s="1" t="s">
        <v>1</v>
      </c>
      <c r="E9" s="1" t="s">
        <v>2</v>
      </c>
    </row>
    <row r="10" spans="2:5" ht="12.75">
      <c r="B10" s="1" t="s">
        <v>3</v>
      </c>
      <c r="C10" s="2">
        <v>400</v>
      </c>
      <c r="D10" s="2">
        <v>300</v>
      </c>
      <c r="E10" s="2">
        <v>350</v>
      </c>
    </row>
    <row r="11" spans="2:5" ht="12.75">
      <c r="B11" s="1" t="s">
        <v>4</v>
      </c>
      <c r="C11" s="2">
        <v>700</v>
      </c>
      <c r="D11" s="2">
        <v>900</v>
      </c>
      <c r="E11" s="2">
        <v>700</v>
      </c>
    </row>
    <row r="12" spans="2:5" ht="12.75">
      <c r="B12" s="1" t="s">
        <v>5</v>
      </c>
      <c r="C12" s="2">
        <v>200</v>
      </c>
      <c r="D12" s="2">
        <v>350</v>
      </c>
      <c r="E12" s="2">
        <v>350</v>
      </c>
    </row>
    <row r="13" spans="2:5" ht="12.75">
      <c r="B13" s="1" t="s">
        <v>6</v>
      </c>
      <c r="C13" s="3"/>
      <c r="D13" s="3"/>
      <c r="E13" s="3"/>
    </row>
    <row r="29" spans="2:7" ht="12.75">
      <c r="B29" s="1"/>
      <c r="C29" s="1" t="s">
        <v>7</v>
      </c>
      <c r="F29" s="1" t="s">
        <v>8</v>
      </c>
      <c r="G29" s="1" t="s">
        <v>7</v>
      </c>
    </row>
    <row r="30" spans="2:7" ht="12.75">
      <c r="B30" s="1" t="s">
        <v>9</v>
      </c>
      <c r="C30" s="2">
        <v>500</v>
      </c>
      <c r="F30" s="1" t="s">
        <v>10</v>
      </c>
      <c r="G30" s="3"/>
    </row>
    <row r="31" spans="2:7" ht="12.75">
      <c r="B31" s="1" t="s">
        <v>11</v>
      </c>
      <c r="C31" s="2">
        <v>400</v>
      </c>
      <c r="F31" s="1" t="s">
        <v>12</v>
      </c>
      <c r="G31" s="3"/>
    </row>
    <row r="32" spans="2:7" ht="12.75">
      <c r="B32" s="1" t="s">
        <v>13</v>
      </c>
      <c r="C32" s="2">
        <v>200</v>
      </c>
      <c r="F32" s="1" t="s">
        <v>14</v>
      </c>
      <c r="G32" s="3"/>
    </row>
    <row r="33" spans="2:3" ht="12.75">
      <c r="B33" s="1" t="s">
        <v>15</v>
      </c>
      <c r="C33" s="2">
        <v>150</v>
      </c>
    </row>
    <row r="34" spans="2:3" ht="12.75">
      <c r="B34" s="1" t="s">
        <v>16</v>
      </c>
      <c r="C34" s="2">
        <v>200</v>
      </c>
    </row>
    <row r="35" spans="2:3" ht="12.75">
      <c r="B35" s="1" t="s">
        <v>17</v>
      </c>
      <c r="C35" s="2">
        <v>240</v>
      </c>
    </row>
  </sheetData>
  <sheetProtection/>
  <printOptions/>
  <pageMargins left="0.75" right="0.75" top="1" bottom="1" header="0" footer="0"/>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B7:F22"/>
  <sheetViews>
    <sheetView zoomScalePageLayoutView="0" workbookViewId="0" topLeftCell="A1">
      <selection activeCell="B32" sqref="B32"/>
    </sheetView>
  </sheetViews>
  <sheetFormatPr defaultColWidth="9.00390625" defaultRowHeight="12.75"/>
  <cols>
    <col min="1" max="1" width="9.125" style="17" customWidth="1"/>
    <col min="2" max="2" width="11.625" style="17" bestFit="1" customWidth="1"/>
    <col min="3" max="3" width="12.75390625" style="17" customWidth="1"/>
    <col min="4" max="16384" width="9.125" style="17" customWidth="1"/>
  </cols>
  <sheetData>
    <row r="7" spans="5:6" ht="12.75">
      <c r="E7" s="17" t="s">
        <v>45</v>
      </c>
      <c r="F7" s="18">
        <v>239.774</v>
      </c>
    </row>
    <row r="10" spans="2:3" ht="12.75">
      <c r="B10" s="19" t="s">
        <v>48</v>
      </c>
      <c r="C10" s="19" t="s">
        <v>49</v>
      </c>
    </row>
    <row r="11" spans="2:3" ht="12.75">
      <c r="B11" s="20">
        <v>115.55</v>
      </c>
      <c r="C11" s="21"/>
    </row>
    <row r="12" spans="2:3" ht="12.75">
      <c r="B12" s="20">
        <v>513</v>
      </c>
      <c r="C12" s="21"/>
    </row>
    <row r="13" spans="2:3" ht="12.75">
      <c r="B13" s="20">
        <v>546.46</v>
      </c>
      <c r="C13" s="21"/>
    </row>
    <row r="14" spans="2:3" ht="12.75">
      <c r="B14" s="20">
        <v>248</v>
      </c>
      <c r="C14" s="21"/>
    </row>
    <row r="15" spans="2:3" ht="12.75">
      <c r="B15" s="20">
        <v>541</v>
      </c>
      <c r="C15" s="21"/>
    </row>
    <row r="16" spans="2:3" ht="12.75">
      <c r="B16" s="20">
        <v>564</v>
      </c>
      <c r="C16" s="21"/>
    </row>
    <row r="17" spans="2:3" ht="12.75">
      <c r="B17" s="20">
        <v>677</v>
      </c>
      <c r="C17" s="21"/>
    </row>
    <row r="18" spans="2:3" ht="12.75">
      <c r="B18" s="20">
        <v>8789</v>
      </c>
      <c r="C18" s="21"/>
    </row>
    <row r="19" spans="2:3" ht="12.75">
      <c r="B19" s="20">
        <v>548</v>
      </c>
      <c r="C19" s="21"/>
    </row>
    <row r="20" spans="2:3" ht="12.75">
      <c r="B20" s="20">
        <v>6641</v>
      </c>
      <c r="C20" s="21"/>
    </row>
    <row r="21" spans="2:3" ht="12.75">
      <c r="B21" s="20">
        <v>8163</v>
      </c>
      <c r="C21" s="21"/>
    </row>
    <row r="22" spans="2:3" ht="12.75">
      <c r="B22" s="20">
        <v>8433</v>
      </c>
      <c r="C22" s="21"/>
    </row>
  </sheetData>
  <sheetProtection/>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B12:D23"/>
  <sheetViews>
    <sheetView zoomScalePageLayoutView="0" workbookViewId="0" topLeftCell="A1">
      <selection activeCell="C21" sqref="C21"/>
    </sheetView>
  </sheetViews>
  <sheetFormatPr defaultColWidth="9.00390625" defaultRowHeight="12.75"/>
  <cols>
    <col min="1" max="1" width="9.125" style="40" customWidth="1"/>
    <col min="2" max="2" width="17.125" style="40" customWidth="1"/>
    <col min="3" max="3" width="11.25390625" style="40" customWidth="1"/>
    <col min="4" max="4" width="11.00390625" style="40" customWidth="1"/>
    <col min="5" max="16384" width="9.125" style="40" customWidth="1"/>
  </cols>
  <sheetData>
    <row r="12" spans="2:3" ht="12.75">
      <c r="B12" s="39" t="s">
        <v>45</v>
      </c>
      <c r="C12" s="39">
        <v>240</v>
      </c>
    </row>
    <row r="15" spans="2:4" ht="12.75">
      <c r="B15" s="39" t="s">
        <v>73</v>
      </c>
      <c r="C15" s="39" t="s">
        <v>74</v>
      </c>
      <c r="D15" s="39" t="s">
        <v>75</v>
      </c>
    </row>
    <row r="16" spans="2:4" ht="12.75">
      <c r="B16" s="39" t="s">
        <v>76</v>
      </c>
      <c r="C16" s="39">
        <v>299</v>
      </c>
      <c r="D16" s="41"/>
    </row>
    <row r="17" spans="2:4" ht="12.75">
      <c r="B17" s="39" t="s">
        <v>77</v>
      </c>
      <c r="C17" s="39">
        <v>219</v>
      </c>
      <c r="D17" s="41"/>
    </row>
    <row r="18" spans="2:4" ht="12.75">
      <c r="B18" s="39" t="s">
        <v>78</v>
      </c>
      <c r="C18" s="39">
        <v>229</v>
      </c>
      <c r="D18" s="41"/>
    </row>
    <row r="21" spans="2:4" ht="12.75">
      <c r="B21" s="39" t="s">
        <v>79</v>
      </c>
      <c r="C21" s="41"/>
      <c r="D21" s="41"/>
    </row>
    <row r="22" spans="2:4" ht="12.75">
      <c r="B22" s="39" t="s">
        <v>80</v>
      </c>
      <c r="C22" s="41"/>
      <c r="D22" s="41"/>
    </row>
    <row r="23" spans="2:4" ht="12.75">
      <c r="B23" s="39" t="s">
        <v>81</v>
      </c>
      <c r="C23" s="41"/>
      <c r="D23" s="41"/>
    </row>
  </sheetData>
  <sheetProtection/>
  <printOptions/>
  <pageMargins left="0.75" right="0.75" top="1" bottom="1"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3:D27"/>
  <sheetViews>
    <sheetView zoomScalePageLayoutView="0" workbookViewId="0" topLeftCell="A1">
      <selection activeCell="E15" sqref="E15"/>
    </sheetView>
  </sheetViews>
  <sheetFormatPr defaultColWidth="9.00390625" defaultRowHeight="12.75"/>
  <cols>
    <col min="1" max="1" width="9.125" style="4" customWidth="1"/>
    <col min="2" max="2" width="15.375" style="4" customWidth="1"/>
    <col min="3" max="3" width="10.125" style="4" bestFit="1" customWidth="1"/>
    <col min="4" max="16384" width="9.125" style="4" customWidth="1"/>
  </cols>
  <sheetData>
    <row r="13" spans="2:3" ht="12.75">
      <c r="B13" s="4" t="s">
        <v>18</v>
      </c>
      <c r="C13" s="5"/>
    </row>
    <row r="14" spans="2:3" ht="12.75">
      <c r="B14" s="4" t="s">
        <v>19</v>
      </c>
      <c r="C14" s="5"/>
    </row>
    <row r="15" ht="12.75">
      <c r="C15" s="6"/>
    </row>
    <row r="17" spans="2:4" s="9" customFormat="1" ht="25.5">
      <c r="B17" s="7" t="s">
        <v>20</v>
      </c>
      <c r="C17" s="8" t="s">
        <v>21</v>
      </c>
      <c r="D17" s="7" t="s">
        <v>22</v>
      </c>
    </row>
    <row r="18" spans="2:4" ht="12.75">
      <c r="B18" s="10">
        <v>1</v>
      </c>
      <c r="C18" s="11"/>
      <c r="D18" s="12"/>
    </row>
    <row r="19" spans="2:4" ht="12.75">
      <c r="B19" s="10">
        <v>2</v>
      </c>
      <c r="C19" s="11"/>
      <c r="D19" s="12"/>
    </row>
    <row r="20" spans="2:4" ht="12.75">
      <c r="B20" s="10">
        <v>3</v>
      </c>
      <c r="C20" s="11"/>
      <c r="D20" s="12"/>
    </row>
    <row r="21" spans="2:4" ht="12.75">
      <c r="B21" s="10">
        <v>4</v>
      </c>
      <c r="C21" s="11"/>
      <c r="D21" s="12"/>
    </row>
    <row r="22" spans="2:4" ht="12.75">
      <c r="B22" s="10">
        <v>5</v>
      </c>
      <c r="C22" s="11"/>
      <c r="D22" s="12"/>
    </row>
    <row r="23" spans="2:4" ht="12.75">
      <c r="B23" s="10">
        <v>6</v>
      </c>
      <c r="C23" s="11"/>
      <c r="D23" s="12"/>
    </row>
    <row r="24" spans="2:4" ht="12.75">
      <c r="B24" s="10">
        <v>7</v>
      </c>
      <c r="C24" s="11"/>
      <c r="D24" s="12"/>
    </row>
    <row r="25" spans="2:4" ht="12.75">
      <c r="B25" s="10">
        <v>8</v>
      </c>
      <c r="C25" s="11"/>
      <c r="D25" s="12"/>
    </row>
    <row r="26" spans="2:4" ht="12.75">
      <c r="B26" s="10">
        <v>9</v>
      </c>
      <c r="C26" s="11"/>
      <c r="D26" s="12"/>
    </row>
    <row r="27" spans="2:4" ht="12.75">
      <c r="B27" s="10">
        <v>10</v>
      </c>
      <c r="C27" s="11"/>
      <c r="D27" s="12"/>
    </row>
  </sheetData>
  <sheetProtection/>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C12:F25"/>
  <sheetViews>
    <sheetView zoomScalePageLayoutView="0" workbookViewId="0" topLeftCell="A1">
      <selection activeCell="F13" sqref="F13"/>
    </sheetView>
  </sheetViews>
  <sheetFormatPr defaultColWidth="9.00390625" defaultRowHeight="12.75"/>
  <cols>
    <col min="1" max="2" width="9.125" style="4" customWidth="1"/>
    <col min="3" max="3" width="17.375" style="4" customWidth="1"/>
    <col min="4" max="4" width="12.375" style="4" customWidth="1"/>
    <col min="5" max="5" width="13.625" style="4" customWidth="1"/>
    <col min="6" max="16384" width="9.125" style="4" customWidth="1"/>
  </cols>
  <sheetData>
    <row r="12" spans="3:6" ht="38.25">
      <c r="C12" s="13" t="s">
        <v>23</v>
      </c>
      <c r="D12" s="14" t="s">
        <v>24</v>
      </c>
      <c r="E12" s="14" t="s">
        <v>25</v>
      </c>
      <c r="F12" s="14" t="s">
        <v>26</v>
      </c>
    </row>
    <row r="13" spans="3:6" ht="12.75">
      <c r="C13" s="13" t="s">
        <v>27</v>
      </c>
      <c r="D13" s="5">
        <v>10</v>
      </c>
      <c r="E13" s="15"/>
      <c r="F13" s="15"/>
    </row>
    <row r="14" spans="3:6" ht="12.75">
      <c r="C14" s="13" t="s">
        <v>28</v>
      </c>
      <c r="D14" s="5">
        <v>14</v>
      </c>
      <c r="E14" s="15"/>
      <c r="F14" s="15"/>
    </row>
    <row r="15" spans="3:6" ht="12.75">
      <c r="C15" s="13" t="s">
        <v>29</v>
      </c>
      <c r="D15" s="5">
        <v>3</v>
      </c>
      <c r="E15" s="15"/>
      <c r="F15" s="15"/>
    </row>
    <row r="16" spans="3:6" ht="12.75">
      <c r="C16" s="13" t="s">
        <v>30</v>
      </c>
      <c r="D16" s="5">
        <v>2</v>
      </c>
      <c r="E16" s="15"/>
      <c r="F16" s="15"/>
    </row>
    <row r="17" spans="3:6" ht="12.75">
      <c r="C17" s="13" t="s">
        <v>31</v>
      </c>
      <c r="D17" s="5">
        <v>9</v>
      </c>
      <c r="E17" s="15"/>
      <c r="F17" s="15"/>
    </row>
    <row r="18" spans="3:6" ht="12.75">
      <c r="C18" s="13" t="s">
        <v>32</v>
      </c>
      <c r="D18" s="5">
        <v>7</v>
      </c>
      <c r="E18" s="15"/>
      <c r="F18" s="15"/>
    </row>
    <row r="19" spans="3:6" ht="12.75">
      <c r="C19" s="13" t="s">
        <v>33</v>
      </c>
      <c r="D19" s="5">
        <v>5</v>
      </c>
      <c r="E19" s="15"/>
      <c r="F19" s="15"/>
    </row>
    <row r="20" spans="3:6" ht="12.75">
      <c r="C20" s="13" t="s">
        <v>34</v>
      </c>
      <c r="D20" s="5">
        <v>6</v>
      </c>
      <c r="E20" s="15"/>
      <c r="F20" s="15"/>
    </row>
    <row r="25" spans="3:4" ht="12.75">
      <c r="C25" s="4" t="s">
        <v>35</v>
      </c>
      <c r="D25" s="5"/>
    </row>
  </sheetData>
  <sheetProtection/>
  <printOptions/>
  <pageMargins left="0.75" right="0.75" top="1" bottom="1" header="0" footer="0"/>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B17:F25"/>
  <sheetViews>
    <sheetView zoomScalePageLayoutView="0" workbookViewId="0" topLeftCell="A1">
      <selection activeCell="G17" sqref="G17"/>
    </sheetView>
  </sheetViews>
  <sheetFormatPr defaultColWidth="9.00390625" defaultRowHeight="12.75"/>
  <cols>
    <col min="1" max="2" width="9.125" style="4" customWidth="1"/>
    <col min="3" max="3" width="12.125" style="4" customWidth="1"/>
    <col min="4" max="16384" width="9.125" style="4" customWidth="1"/>
  </cols>
  <sheetData>
    <row r="17" spans="2:6" s="9" customFormat="1" ht="36.75" customHeight="1">
      <c r="B17" s="9" t="s">
        <v>36</v>
      </c>
      <c r="C17" s="16" t="s">
        <v>37</v>
      </c>
      <c r="D17" s="16" t="s">
        <v>38</v>
      </c>
      <c r="E17" s="16" t="s">
        <v>39</v>
      </c>
      <c r="F17" s="16" t="s">
        <v>40</v>
      </c>
    </row>
    <row r="18" spans="2:6" ht="12.75">
      <c r="B18" s="4" t="s">
        <v>41</v>
      </c>
      <c r="C18" s="5"/>
      <c r="D18" s="13"/>
      <c r="E18" s="13"/>
      <c r="F18" s="13"/>
    </row>
    <row r="19" spans="2:6" ht="12.75">
      <c r="B19" s="4" t="s">
        <v>42</v>
      </c>
      <c r="C19" s="5"/>
      <c r="D19" s="13"/>
      <c r="E19" s="13"/>
      <c r="F19" s="13"/>
    </row>
    <row r="20" spans="2:6" ht="12.75">
      <c r="B20" s="4" t="s">
        <v>43</v>
      </c>
      <c r="C20" s="5"/>
      <c r="D20" s="13"/>
      <c r="E20" s="13"/>
      <c r="F20" s="13"/>
    </row>
    <row r="21" spans="2:6" ht="12.75">
      <c r="B21" s="4" t="s">
        <v>44</v>
      </c>
      <c r="C21" s="5"/>
      <c r="D21" s="13"/>
      <c r="E21" s="13"/>
      <c r="F21" s="13"/>
    </row>
    <row r="25" spans="3:4" ht="12.75">
      <c r="C25" s="4" t="s">
        <v>45</v>
      </c>
      <c r="D25" s="5"/>
    </row>
  </sheetData>
  <sheetProtection/>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B10:J25"/>
  <sheetViews>
    <sheetView zoomScalePageLayoutView="0" workbookViewId="0" topLeftCell="A1">
      <selection activeCell="F27" sqref="F27"/>
    </sheetView>
  </sheetViews>
  <sheetFormatPr defaultColWidth="9.00390625" defaultRowHeight="12.75"/>
  <cols>
    <col min="1" max="1" width="9.125" style="22" customWidth="1"/>
    <col min="2" max="2" width="14.125" style="22" customWidth="1"/>
    <col min="3" max="3" width="9.125" style="22" customWidth="1"/>
    <col min="4" max="4" width="12.375" style="22" customWidth="1"/>
    <col min="5" max="9" width="9.125" style="22" customWidth="1"/>
    <col min="10" max="10" width="11.00390625" style="22" bestFit="1" customWidth="1"/>
    <col min="11" max="16384" width="9.125" style="22" customWidth="1"/>
  </cols>
  <sheetData>
    <row r="10" spans="2:10" ht="12.75">
      <c r="B10" s="45" t="s">
        <v>50</v>
      </c>
      <c r="C10" s="45"/>
      <c r="D10" s="45"/>
      <c r="E10" s="45"/>
      <c r="F10" s="45"/>
      <c r="G10" s="45"/>
      <c r="H10" s="45"/>
      <c r="I10" s="45"/>
      <c r="J10" s="45"/>
    </row>
    <row r="12" spans="2:10" ht="12.75">
      <c r="B12" s="46" t="s">
        <v>51</v>
      </c>
      <c r="C12" s="50" t="s">
        <v>52</v>
      </c>
      <c r="D12" s="50" t="s">
        <v>53</v>
      </c>
      <c r="E12" s="46" t="s">
        <v>54</v>
      </c>
      <c r="F12" s="46" t="s">
        <v>55</v>
      </c>
      <c r="G12" s="46" t="s">
        <v>56</v>
      </c>
      <c r="H12" s="47" t="s">
        <v>57</v>
      </c>
      <c r="I12" s="47"/>
      <c r="J12" s="48" t="s">
        <v>58</v>
      </c>
    </row>
    <row r="13" spans="2:10" ht="12.75">
      <c r="B13" s="46"/>
      <c r="C13" s="50"/>
      <c r="D13" s="50"/>
      <c r="E13" s="46"/>
      <c r="F13" s="46"/>
      <c r="G13" s="46"/>
      <c r="H13" s="23" t="s">
        <v>59</v>
      </c>
      <c r="I13" s="23" t="s">
        <v>51</v>
      </c>
      <c r="J13" s="49"/>
    </row>
    <row r="14" spans="2:10" ht="12.75">
      <c r="B14" s="24" t="s">
        <v>60</v>
      </c>
      <c r="C14" s="25">
        <v>6350</v>
      </c>
      <c r="D14" s="44"/>
      <c r="E14" s="26"/>
      <c r="F14" s="26"/>
      <c r="G14" s="26"/>
      <c r="H14" s="26"/>
      <c r="I14" s="26"/>
      <c r="J14" s="26"/>
    </row>
    <row r="15" spans="2:10" ht="12.75">
      <c r="B15" s="24" t="s">
        <v>61</v>
      </c>
      <c r="C15" s="25">
        <v>6400</v>
      </c>
      <c r="D15" s="44"/>
      <c r="E15" s="26"/>
      <c r="F15" s="26"/>
      <c r="G15" s="26"/>
      <c r="H15" s="26"/>
      <c r="I15" s="26"/>
      <c r="J15" s="26"/>
    </row>
    <row r="16" spans="2:10" ht="12.75">
      <c r="B16" s="24" t="s">
        <v>62</v>
      </c>
      <c r="C16" s="25">
        <v>6450</v>
      </c>
      <c r="D16" s="44"/>
      <c r="E16" s="26"/>
      <c r="F16" s="26"/>
      <c r="G16" s="26"/>
      <c r="H16" s="26"/>
      <c r="I16" s="26"/>
      <c r="J16" s="26"/>
    </row>
    <row r="17" spans="2:10" ht="12.75">
      <c r="B17" s="24" t="s">
        <v>63</v>
      </c>
      <c r="C17" s="25">
        <v>6500</v>
      </c>
      <c r="D17" s="44"/>
      <c r="E17" s="26"/>
      <c r="F17" s="26"/>
      <c r="G17" s="26"/>
      <c r="H17" s="26"/>
      <c r="I17" s="26"/>
      <c r="J17" s="26"/>
    </row>
    <row r="18" spans="2:10" ht="12.75">
      <c r="B18" s="24" t="s">
        <v>64</v>
      </c>
      <c r="C18" s="25">
        <v>6550</v>
      </c>
      <c r="D18" s="44"/>
      <c r="E18" s="26"/>
      <c r="F18" s="26"/>
      <c r="G18" s="26"/>
      <c r="H18" s="26"/>
      <c r="I18" s="26"/>
      <c r="J18" s="26"/>
    </row>
    <row r="19" spans="2:10" ht="12.75">
      <c r="B19" s="24" t="s">
        <v>65</v>
      </c>
      <c r="C19" s="25">
        <v>6600</v>
      </c>
      <c r="D19" s="44"/>
      <c r="E19" s="26"/>
      <c r="F19" s="26"/>
      <c r="G19" s="26"/>
      <c r="H19" s="26"/>
      <c r="I19" s="26"/>
      <c r="J19" s="26"/>
    </row>
    <row r="20" spans="2:10" ht="12.75">
      <c r="B20" s="24" t="s">
        <v>66</v>
      </c>
      <c r="C20" s="25">
        <v>6650</v>
      </c>
      <c r="D20" s="44"/>
      <c r="E20" s="26"/>
      <c r="F20" s="26"/>
      <c r="G20" s="26"/>
      <c r="H20" s="26"/>
      <c r="I20" s="26"/>
      <c r="J20" s="26"/>
    </row>
    <row r="21" spans="2:10" ht="12.75">
      <c r="B21" s="24" t="s">
        <v>67</v>
      </c>
      <c r="C21" s="25">
        <v>6700</v>
      </c>
      <c r="D21" s="44"/>
      <c r="E21" s="26"/>
      <c r="F21" s="26"/>
      <c r="G21" s="26"/>
      <c r="H21" s="26"/>
      <c r="I21" s="26"/>
      <c r="J21" s="26"/>
    </row>
    <row r="24" spans="2:4" ht="12.75">
      <c r="B24" s="27" t="s">
        <v>68</v>
      </c>
      <c r="C24" s="42"/>
      <c r="D24" s="43"/>
    </row>
    <row r="25" spans="2:3" ht="12.75">
      <c r="B25" s="27" t="s">
        <v>69</v>
      </c>
      <c r="C25" s="28">
        <v>6575</v>
      </c>
    </row>
  </sheetData>
  <sheetProtection/>
  <mergeCells count="9">
    <mergeCell ref="B10:J10"/>
    <mergeCell ref="F12:F13"/>
    <mergeCell ref="G12:G13"/>
    <mergeCell ref="H12:I12"/>
    <mergeCell ref="J12:J13"/>
    <mergeCell ref="B12:B13"/>
    <mergeCell ref="C12:C13"/>
    <mergeCell ref="D12:D13"/>
    <mergeCell ref="E12:E13"/>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PETER&amp;MANCA</dc:creator>
  <cp:keywords/>
  <dc:description/>
  <cp:lastModifiedBy>Miki</cp:lastModifiedBy>
  <dcterms:created xsi:type="dcterms:W3CDTF">2005-10-07T16:52:00Z</dcterms:created>
  <dcterms:modified xsi:type="dcterms:W3CDTF">2012-03-14T10:16:37Z</dcterms:modified>
  <cp:category/>
  <cp:version/>
  <cp:contentType/>
  <cp:contentStatus/>
</cp:coreProperties>
</file>